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lyaasoka/Documents/SKRIPSI/Jurnal/Lampiran Gambar BOMG OTEC/"/>
    </mc:Choice>
  </mc:AlternateContent>
  <xr:revisionPtr revIDLastSave="0" documentId="8_{FA4A21DC-2289-F341-98C1-6C00271B0C52}" xr6:coauthVersionLast="47" xr6:coauthVersionMax="47" xr10:uidLastSave="{00000000-0000-0000-0000-000000000000}"/>
  <bookViews>
    <workbookView xWindow="0" yWindow="0" windowWidth="27320" windowHeight="15360" xr2:uid="{80B96335-A787-42C7-85F0-5AAA5AAE21A4}"/>
  </bookViews>
  <sheets>
    <sheet name="HYCOM 2" sheetId="6" r:id="rId1"/>
    <sheet name="HYCOM 4" sheetId="4" r:id="rId2"/>
    <sheet name="HYCOM 5" sheetId="9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6" i="6" l="1"/>
  <c r="J17" i="6"/>
  <c r="J18" i="6"/>
  <c r="J19" i="6"/>
  <c r="J20" i="6"/>
  <c r="I16" i="6"/>
  <c r="I17" i="6"/>
  <c r="I18" i="6"/>
  <c r="I19" i="6"/>
  <c r="I20" i="6"/>
  <c r="H17" i="6"/>
  <c r="H18" i="6"/>
  <c r="H19" i="6"/>
  <c r="H20" i="6"/>
  <c r="J18" i="4"/>
  <c r="I18" i="4"/>
  <c r="H18" i="4"/>
  <c r="J17" i="9" l="1"/>
  <c r="I17" i="9"/>
  <c r="H17" i="9"/>
  <c r="J16" i="9"/>
  <c r="I16" i="9"/>
  <c r="H16" i="9"/>
  <c r="J15" i="9"/>
  <c r="I15" i="9"/>
  <c r="H15" i="9"/>
  <c r="J14" i="9"/>
  <c r="I14" i="9"/>
  <c r="H14" i="9"/>
  <c r="J13" i="9"/>
  <c r="I13" i="9"/>
  <c r="H13" i="9"/>
  <c r="J12" i="9"/>
  <c r="I12" i="9"/>
  <c r="H12" i="9"/>
  <c r="J11" i="9"/>
  <c r="I11" i="9"/>
  <c r="H11" i="9"/>
  <c r="J10" i="9"/>
  <c r="I10" i="9"/>
  <c r="H10" i="9"/>
  <c r="J9" i="9"/>
  <c r="I9" i="9"/>
  <c r="H9" i="9"/>
  <c r="J8" i="9"/>
  <c r="I8" i="9"/>
  <c r="H8" i="9"/>
  <c r="J7" i="9"/>
  <c r="I7" i="9"/>
  <c r="H7" i="9"/>
  <c r="J6" i="9"/>
  <c r="I6" i="9"/>
  <c r="H6" i="9"/>
  <c r="J5" i="9"/>
  <c r="I5" i="9"/>
  <c r="H5" i="9"/>
  <c r="J4" i="9"/>
  <c r="I4" i="9"/>
  <c r="H4" i="9"/>
  <c r="J3" i="9"/>
  <c r="I3" i="9"/>
  <c r="H3" i="9"/>
  <c r="H16" i="6"/>
  <c r="J15" i="6"/>
  <c r="I15" i="6"/>
  <c r="H15" i="6"/>
  <c r="J14" i="6"/>
  <c r="I14" i="6"/>
  <c r="H14" i="6"/>
  <c r="J13" i="6"/>
  <c r="I13" i="6"/>
  <c r="H13" i="6"/>
  <c r="J12" i="6"/>
  <c r="I12" i="6"/>
  <c r="H12" i="6"/>
  <c r="J11" i="6"/>
  <c r="I11" i="6"/>
  <c r="H11" i="6"/>
  <c r="J10" i="6"/>
  <c r="I10" i="6"/>
  <c r="H10" i="6"/>
  <c r="J9" i="6"/>
  <c r="I9" i="6"/>
  <c r="H9" i="6"/>
  <c r="J8" i="6"/>
  <c r="I8" i="6"/>
  <c r="H8" i="6"/>
  <c r="J7" i="6"/>
  <c r="I7" i="6"/>
  <c r="H7" i="6"/>
  <c r="J6" i="6"/>
  <c r="I6" i="6"/>
  <c r="H6" i="6"/>
  <c r="J5" i="6"/>
  <c r="I5" i="6"/>
  <c r="H5" i="6"/>
  <c r="J4" i="6"/>
  <c r="I4" i="6"/>
  <c r="H4" i="6"/>
  <c r="J3" i="6"/>
  <c r="I3" i="6"/>
  <c r="G24" i="6" s="1"/>
  <c r="H3" i="6"/>
  <c r="J17" i="4"/>
  <c r="I17" i="4"/>
  <c r="H17" i="4"/>
  <c r="J16" i="4"/>
  <c r="I16" i="4"/>
  <c r="H16" i="4"/>
  <c r="J15" i="4"/>
  <c r="I15" i="4"/>
  <c r="H15" i="4"/>
  <c r="J14" i="4"/>
  <c r="I14" i="4"/>
  <c r="H14" i="4"/>
  <c r="J13" i="4"/>
  <c r="I13" i="4"/>
  <c r="H13" i="4"/>
  <c r="J12" i="4"/>
  <c r="I12" i="4"/>
  <c r="H12" i="4"/>
  <c r="J11" i="4"/>
  <c r="I11" i="4"/>
  <c r="H11" i="4"/>
  <c r="J10" i="4"/>
  <c r="I10" i="4"/>
  <c r="H10" i="4"/>
  <c r="J9" i="4"/>
  <c r="I9" i="4"/>
  <c r="H9" i="4"/>
  <c r="J8" i="4"/>
  <c r="I8" i="4"/>
  <c r="H8" i="4"/>
  <c r="J7" i="4"/>
  <c r="I7" i="4"/>
  <c r="H7" i="4"/>
  <c r="J6" i="4"/>
  <c r="I6" i="4"/>
  <c r="H6" i="4"/>
  <c r="J5" i="4"/>
  <c r="I5" i="4"/>
  <c r="H5" i="4"/>
  <c r="J4" i="4"/>
  <c r="I4" i="4"/>
  <c r="H4" i="4"/>
  <c r="J3" i="4"/>
  <c r="G25" i="4" s="1"/>
  <c r="I3" i="4"/>
  <c r="H3" i="4"/>
  <c r="G25" i="6" l="1"/>
  <c r="G22" i="4"/>
  <c r="G24" i="4"/>
  <c r="G22" i="6"/>
  <c r="G23" i="6" s="1"/>
  <c r="G22" i="9"/>
  <c r="G23" i="9" s="1"/>
  <c r="G24" i="9"/>
  <c r="G25" i="9"/>
  <c r="G23" i="4"/>
</calcChain>
</file>

<file path=xl/sharedStrings.xml><?xml version="1.0" encoding="utf-8"?>
<sst xmlns="http://schemas.openxmlformats.org/spreadsheetml/2006/main" count="48" uniqueCount="14">
  <si>
    <t>Longitude</t>
  </si>
  <si>
    <t>Latitude</t>
  </si>
  <si>
    <t>Data Lapangan</t>
  </si>
  <si>
    <t>Koordinat Lapangan</t>
  </si>
  <si>
    <t>Koordinat HYCOM</t>
  </si>
  <si>
    <t>Data HYCOM</t>
  </si>
  <si>
    <t>SE</t>
  </si>
  <si>
    <t>MSE</t>
  </si>
  <si>
    <t>RMSE</t>
  </si>
  <si>
    <t>AD</t>
  </si>
  <si>
    <t>MAD</t>
  </si>
  <si>
    <t>APE</t>
  </si>
  <si>
    <t>MAPE</t>
  </si>
  <si>
    <t>Kedalaman HYCOM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</si>
</sst>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v>Temperatur 6</c:v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0.4797734033245844"/>
                  <c:y val="3.0022919445846886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'HYCOM 5'!$F$3:$F$17</c:f>
              <c:numCache>
                <c:formatCode>General</c:formatCode>
                <c:ptCount val="15"/>
                <c:pt idx="0">
                  <c:v>29.008500000000002</c:v>
                </c:pt>
                <c:pt idx="1">
                  <c:v>28.626200000000001</c:v>
                </c:pt>
                <c:pt idx="2">
                  <c:v>28.5608</c:v>
                </c:pt>
                <c:pt idx="3">
                  <c:v>28.439499999999999</c:v>
                </c:pt>
                <c:pt idx="4">
                  <c:v>27.308199999999999</c:v>
                </c:pt>
                <c:pt idx="5">
                  <c:v>26.335100000000001</c:v>
                </c:pt>
                <c:pt idx="6">
                  <c:v>22.580200000000001</c:v>
                </c:pt>
                <c:pt idx="7">
                  <c:v>18.156199999999998</c:v>
                </c:pt>
                <c:pt idx="8">
                  <c:v>14.857200000000001</c:v>
                </c:pt>
                <c:pt idx="9">
                  <c:v>11.837899999999999</c:v>
                </c:pt>
                <c:pt idx="10">
                  <c:v>10.3584</c:v>
                </c:pt>
                <c:pt idx="11">
                  <c:v>9.3211999999999993</c:v>
                </c:pt>
                <c:pt idx="12">
                  <c:v>8.0709999999999997</c:v>
                </c:pt>
                <c:pt idx="13">
                  <c:v>7.41</c:v>
                </c:pt>
                <c:pt idx="14">
                  <c:v>6.6661000000000001</c:v>
                </c:pt>
              </c:numCache>
            </c:numRef>
          </c:xVal>
          <c:yVal>
            <c:numRef>
              <c:f>'HYCOM 5'!$G$3:$G$17</c:f>
              <c:numCache>
                <c:formatCode>General</c:formatCode>
                <c:ptCount val="15"/>
                <c:pt idx="0">
                  <c:v>29.577680000000001</c:v>
                </c:pt>
                <c:pt idx="1">
                  <c:v>29.45392</c:v>
                </c:pt>
                <c:pt idx="2">
                  <c:v>29.336069999999999</c:v>
                </c:pt>
                <c:pt idx="3">
                  <c:v>28.95618</c:v>
                </c:pt>
                <c:pt idx="4">
                  <c:v>27.560960000000001</c:v>
                </c:pt>
                <c:pt idx="5">
                  <c:v>25.84299</c:v>
                </c:pt>
                <c:pt idx="6">
                  <c:v>23.889250000000001</c:v>
                </c:pt>
                <c:pt idx="7">
                  <c:v>21.733180000000001</c:v>
                </c:pt>
                <c:pt idx="8">
                  <c:v>19.374849999999999</c:v>
                </c:pt>
                <c:pt idx="9">
                  <c:v>14.77154</c:v>
                </c:pt>
                <c:pt idx="10">
                  <c:v>12.31129</c:v>
                </c:pt>
                <c:pt idx="11">
                  <c:v>10.79866</c:v>
                </c:pt>
                <c:pt idx="12">
                  <c:v>8.9631500000000006</c:v>
                </c:pt>
                <c:pt idx="13">
                  <c:v>7.63124</c:v>
                </c:pt>
                <c:pt idx="14">
                  <c:v>6.7043799999999996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E5D-4D80-B075-E9A1415DD6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15045727"/>
        <c:axId val="915051551"/>
      </c:scatterChart>
      <c:valAx>
        <c:axId val="915045727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D"/>
                  <a:t>Temperatur</a:t>
                </a:r>
                <a:r>
                  <a:rPr lang="en-ID" baseline="0"/>
                  <a:t> CTD</a:t>
                </a:r>
                <a:endParaRPr lang="en-ID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15051551"/>
        <c:crosses val="autoZero"/>
        <c:crossBetween val="midCat"/>
      </c:valAx>
      <c:valAx>
        <c:axId val="9150515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Temperatur HYCOM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15045727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smoothMarker"/>
        <c:varyColors val="0"/>
        <c:ser>
          <c:idx val="0"/>
          <c:order val="0"/>
          <c:tx>
            <c:v>Temperatur CTD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'HYCOM 5'!$F$3:$F$17</c:f>
              <c:numCache>
                <c:formatCode>General</c:formatCode>
                <c:ptCount val="15"/>
                <c:pt idx="0">
                  <c:v>29.008500000000002</c:v>
                </c:pt>
                <c:pt idx="1">
                  <c:v>28.626200000000001</c:v>
                </c:pt>
                <c:pt idx="2">
                  <c:v>28.5608</c:v>
                </c:pt>
                <c:pt idx="3">
                  <c:v>28.439499999999999</c:v>
                </c:pt>
                <c:pt idx="4">
                  <c:v>27.308199999999999</c:v>
                </c:pt>
                <c:pt idx="5">
                  <c:v>26.335100000000001</c:v>
                </c:pt>
                <c:pt idx="6">
                  <c:v>22.580200000000001</c:v>
                </c:pt>
                <c:pt idx="7">
                  <c:v>18.156199999999998</c:v>
                </c:pt>
                <c:pt idx="8">
                  <c:v>14.857200000000001</c:v>
                </c:pt>
                <c:pt idx="9">
                  <c:v>11.837899999999999</c:v>
                </c:pt>
                <c:pt idx="10">
                  <c:v>10.3584</c:v>
                </c:pt>
                <c:pt idx="11">
                  <c:v>9.3211999999999993</c:v>
                </c:pt>
                <c:pt idx="12">
                  <c:v>8.0709999999999997</c:v>
                </c:pt>
                <c:pt idx="13">
                  <c:v>7.41</c:v>
                </c:pt>
                <c:pt idx="14">
                  <c:v>6.6661000000000001</c:v>
                </c:pt>
              </c:numCache>
            </c:numRef>
          </c:xVal>
          <c:yVal>
            <c:numRef>
              <c:f>'HYCOM 5'!$E$3:$E$17</c:f>
              <c:numCache>
                <c:formatCode>General</c:formatCode>
                <c:ptCount val="15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50</c:v>
                </c:pt>
                <c:pt idx="5">
                  <c:v>75</c:v>
                </c:pt>
                <c:pt idx="6">
                  <c:v>100</c:v>
                </c:pt>
                <c:pt idx="7">
                  <c:v>125</c:v>
                </c:pt>
                <c:pt idx="8">
                  <c:v>150</c:v>
                </c:pt>
                <c:pt idx="9">
                  <c:v>200</c:v>
                </c:pt>
                <c:pt idx="10">
                  <c:v>250</c:v>
                </c:pt>
                <c:pt idx="11">
                  <c:v>300</c:v>
                </c:pt>
                <c:pt idx="12">
                  <c:v>400</c:v>
                </c:pt>
                <c:pt idx="13">
                  <c:v>500</c:v>
                </c:pt>
                <c:pt idx="14">
                  <c:v>600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0635-4057-849B-938A27D1369C}"/>
            </c:ext>
          </c:extLst>
        </c:ser>
        <c:ser>
          <c:idx val="1"/>
          <c:order val="1"/>
          <c:tx>
            <c:v>Temperatur HYCOM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'HYCOM 5'!$G$3:$G$17</c:f>
              <c:numCache>
                <c:formatCode>General</c:formatCode>
                <c:ptCount val="15"/>
                <c:pt idx="0">
                  <c:v>29.577680000000001</c:v>
                </c:pt>
                <c:pt idx="1">
                  <c:v>29.45392</c:v>
                </c:pt>
                <c:pt idx="2">
                  <c:v>29.336069999999999</c:v>
                </c:pt>
                <c:pt idx="3">
                  <c:v>28.95618</c:v>
                </c:pt>
                <c:pt idx="4">
                  <c:v>27.560960000000001</c:v>
                </c:pt>
                <c:pt idx="5">
                  <c:v>25.84299</c:v>
                </c:pt>
                <c:pt idx="6">
                  <c:v>23.889250000000001</c:v>
                </c:pt>
                <c:pt idx="7">
                  <c:v>21.733180000000001</c:v>
                </c:pt>
                <c:pt idx="8">
                  <c:v>19.374849999999999</c:v>
                </c:pt>
                <c:pt idx="9">
                  <c:v>14.77154</c:v>
                </c:pt>
                <c:pt idx="10">
                  <c:v>12.31129</c:v>
                </c:pt>
                <c:pt idx="11">
                  <c:v>10.79866</c:v>
                </c:pt>
                <c:pt idx="12">
                  <c:v>8.9631500000000006</c:v>
                </c:pt>
                <c:pt idx="13">
                  <c:v>7.63124</c:v>
                </c:pt>
                <c:pt idx="14">
                  <c:v>6.7043799999999996</c:v>
                </c:pt>
              </c:numCache>
            </c:numRef>
          </c:xVal>
          <c:yVal>
            <c:numRef>
              <c:f>'HYCOM 5'!$E$3:$E$17</c:f>
              <c:numCache>
                <c:formatCode>General</c:formatCode>
                <c:ptCount val="15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50</c:v>
                </c:pt>
                <c:pt idx="5">
                  <c:v>75</c:v>
                </c:pt>
                <c:pt idx="6">
                  <c:v>100</c:v>
                </c:pt>
                <c:pt idx="7">
                  <c:v>125</c:v>
                </c:pt>
                <c:pt idx="8">
                  <c:v>150</c:v>
                </c:pt>
                <c:pt idx="9">
                  <c:v>200</c:v>
                </c:pt>
                <c:pt idx="10">
                  <c:v>250</c:v>
                </c:pt>
                <c:pt idx="11">
                  <c:v>300</c:v>
                </c:pt>
                <c:pt idx="12">
                  <c:v>400</c:v>
                </c:pt>
                <c:pt idx="13">
                  <c:v>500</c:v>
                </c:pt>
                <c:pt idx="14">
                  <c:v>600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0635-4057-849B-938A27D136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09472015"/>
        <c:axId val="909469103"/>
      </c:scatterChart>
      <c:valAx>
        <c:axId val="90947201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D"/>
                  <a:t>Temperatur (</a:t>
                </a:r>
                <a:r>
                  <a:rPr lang="en-ID" sz="1000" b="0" i="0" u="none" strike="noStrike" baseline="0">
                    <a:effectLst/>
                  </a:rPr>
                  <a:t>°C)</a:t>
                </a:r>
                <a:endParaRPr lang="en-ID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09469103"/>
        <c:crosses val="autoZero"/>
        <c:crossBetween val="midCat"/>
      </c:valAx>
      <c:valAx>
        <c:axId val="909469103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D"/>
                  <a:t>Kedalaman</a:t>
                </a:r>
                <a:r>
                  <a:rPr lang="en-ID" baseline="0"/>
                  <a:t> (m)</a:t>
                </a:r>
                <a:endParaRPr lang="en-ID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09472015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279862</xdr:colOff>
      <xdr:row>1</xdr:row>
      <xdr:rowOff>62345</xdr:rowOff>
    </xdr:from>
    <xdr:to>
      <xdr:col>18</xdr:col>
      <xdr:colOff>584662</xdr:colOff>
      <xdr:row>16</xdr:row>
      <xdr:rowOff>62345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6ED8D2D-B91A-7437-D924-7A32464BDFF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502227</xdr:colOff>
      <xdr:row>18</xdr:row>
      <xdr:rowOff>161405</xdr:rowOff>
    </xdr:from>
    <xdr:to>
      <xdr:col>18</xdr:col>
      <xdr:colOff>570807</xdr:colOff>
      <xdr:row>33</xdr:row>
      <xdr:rowOff>100446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E8E7BB1-F198-6FBE-DCD4-BF6F9503B16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534C2-22DA-42E6-B534-956EAF7A719F}">
  <dimension ref="A1:J25"/>
  <sheetViews>
    <sheetView tabSelected="1" topLeftCell="C1" workbookViewId="0">
      <selection activeCell="G26" sqref="G26"/>
    </sheetView>
  </sheetViews>
  <sheetFormatPr baseColWidth="10" defaultColWidth="8.83203125" defaultRowHeight="15" x14ac:dyDescent="0.2"/>
  <cols>
    <col min="2" max="5" width="14.1640625" customWidth="1"/>
    <col min="6" max="6" width="15.5" customWidth="1"/>
    <col min="7" max="7" width="16.1640625" customWidth="1"/>
  </cols>
  <sheetData>
    <row r="1" spans="1:10" x14ac:dyDescent="0.2">
      <c r="A1" s="2" t="s">
        <v>3</v>
      </c>
      <c r="B1" s="2"/>
      <c r="C1" s="2" t="s">
        <v>4</v>
      </c>
      <c r="D1" s="2"/>
      <c r="E1" s="3" t="s">
        <v>13</v>
      </c>
      <c r="F1" s="2" t="s">
        <v>2</v>
      </c>
      <c r="G1" s="2" t="s">
        <v>5</v>
      </c>
      <c r="H1" s="3" t="s">
        <v>6</v>
      </c>
      <c r="I1" s="2" t="s">
        <v>9</v>
      </c>
      <c r="J1" s="2" t="s">
        <v>11</v>
      </c>
    </row>
    <row r="2" spans="1:10" x14ac:dyDescent="0.2">
      <c r="A2" t="s">
        <v>1</v>
      </c>
      <c r="B2" t="s">
        <v>0</v>
      </c>
      <c r="C2" t="s">
        <v>1</v>
      </c>
      <c r="D2" t="s">
        <v>0</v>
      </c>
      <c r="E2" s="3"/>
      <c r="F2" s="2"/>
      <c r="G2" s="2"/>
      <c r="H2" s="3"/>
      <c r="I2" s="2"/>
      <c r="J2" s="2"/>
    </row>
    <row r="3" spans="1:10" x14ac:dyDescent="0.2">
      <c r="C3">
        <v>-8.2117000000000004</v>
      </c>
      <c r="D3">
        <v>123.43994000000001</v>
      </c>
      <c r="E3">
        <v>0</v>
      </c>
      <c r="F3">
        <v>28.538900000000002</v>
      </c>
      <c r="G3">
        <v>29.630590000000002</v>
      </c>
      <c r="H3">
        <f>(F3-G3)^2</f>
        <v>1.1917870560999997</v>
      </c>
      <c r="I3">
        <f>ABS(F3-G3)</f>
        <v>1.0916899999999998</v>
      </c>
      <c r="J3">
        <f>ABS(F3-G3)/F3*100</f>
        <v>3.8252700699746649</v>
      </c>
    </row>
    <row r="4" spans="1:10" x14ac:dyDescent="0.2">
      <c r="E4">
        <v>10</v>
      </c>
      <c r="F4">
        <v>28.5306</v>
      </c>
      <c r="G4">
        <v>29.549230000000001</v>
      </c>
      <c r="H4">
        <f t="shared" ref="H4:H20" si="0">(F4-G4)^2</f>
        <v>1.0376070769000034</v>
      </c>
      <c r="I4">
        <f t="shared" ref="I4:I20" si="1">ABS(F4-G4)</f>
        <v>1.0186300000000017</v>
      </c>
      <c r="J4">
        <f t="shared" ref="J4:J20" si="2">ABS(F4-G4)/F4*100</f>
        <v>3.5703069686582185</v>
      </c>
    </row>
    <row r="5" spans="1:10" x14ac:dyDescent="0.2">
      <c r="E5">
        <v>20</v>
      </c>
      <c r="F5">
        <v>28.485099999999999</v>
      </c>
      <c r="G5">
        <v>29.420909999999999</v>
      </c>
      <c r="H5">
        <f t="shared" si="0"/>
        <v>0.87574035610000001</v>
      </c>
      <c r="I5">
        <f t="shared" si="1"/>
        <v>0.93581000000000003</v>
      </c>
      <c r="J5">
        <f t="shared" si="2"/>
        <v>3.2852614173725918</v>
      </c>
    </row>
    <row r="6" spans="1:10" x14ac:dyDescent="0.2">
      <c r="E6">
        <v>30</v>
      </c>
      <c r="F6">
        <v>27.8338</v>
      </c>
      <c r="G6">
        <v>29.172280000000001</v>
      </c>
      <c r="H6">
        <f t="shared" si="0"/>
        <v>1.7915287104000015</v>
      </c>
      <c r="I6">
        <f t="shared" si="1"/>
        <v>1.3384800000000006</v>
      </c>
      <c r="J6">
        <f t="shared" si="2"/>
        <v>4.8088295525584019</v>
      </c>
    </row>
    <row r="7" spans="1:10" x14ac:dyDescent="0.2">
      <c r="E7">
        <v>50</v>
      </c>
      <c r="F7">
        <v>26.697399999999998</v>
      </c>
      <c r="G7">
        <v>27.825189999999999</v>
      </c>
      <c r="H7">
        <f t="shared" si="0"/>
        <v>1.2719102841000021</v>
      </c>
      <c r="I7">
        <f t="shared" si="1"/>
        <v>1.127790000000001</v>
      </c>
      <c r="J7">
        <f t="shared" si="2"/>
        <v>4.2243439436049988</v>
      </c>
    </row>
    <row r="8" spans="1:10" x14ac:dyDescent="0.2">
      <c r="E8">
        <v>75</v>
      </c>
      <c r="F8">
        <v>24.0319</v>
      </c>
      <c r="G8">
        <v>26.022539999999999</v>
      </c>
      <c r="H8">
        <f t="shared" si="0"/>
        <v>3.9626476095999963</v>
      </c>
      <c r="I8">
        <f t="shared" si="1"/>
        <v>1.9906399999999991</v>
      </c>
      <c r="J8">
        <f t="shared" si="2"/>
        <v>8.2833234159596163</v>
      </c>
    </row>
    <row r="9" spans="1:10" x14ac:dyDescent="0.2">
      <c r="E9">
        <v>100</v>
      </c>
      <c r="F9">
        <v>20.477900000000002</v>
      </c>
      <c r="G9">
        <v>24.329329999999999</v>
      </c>
      <c r="H9">
        <f t="shared" si="0"/>
        <v>14.833513044899977</v>
      </c>
      <c r="I9">
        <f t="shared" si="1"/>
        <v>3.851429999999997</v>
      </c>
      <c r="J9">
        <f t="shared" si="2"/>
        <v>18.807739074807458</v>
      </c>
    </row>
    <row r="10" spans="1:10" x14ac:dyDescent="0.2">
      <c r="E10">
        <v>125</v>
      </c>
      <c r="F10">
        <v>17.105799999999999</v>
      </c>
      <c r="G10">
        <v>22.16226</v>
      </c>
      <c r="H10">
        <f t="shared" si="0"/>
        <v>25.567787731600014</v>
      </c>
      <c r="I10">
        <f t="shared" si="1"/>
        <v>5.0564600000000013</v>
      </c>
      <c r="J10">
        <f t="shared" si="2"/>
        <v>29.559915350349016</v>
      </c>
    </row>
    <row r="11" spans="1:10" x14ac:dyDescent="0.2">
      <c r="E11">
        <v>150</v>
      </c>
      <c r="F11">
        <v>15.4664</v>
      </c>
      <c r="G11">
        <v>19.402950000000001</v>
      </c>
      <c r="H11">
        <f t="shared" si="0"/>
        <v>15.496425902500004</v>
      </c>
      <c r="I11">
        <f t="shared" si="1"/>
        <v>3.9365500000000004</v>
      </c>
      <c r="J11">
        <f t="shared" si="2"/>
        <v>25.452270728805672</v>
      </c>
    </row>
    <row r="12" spans="1:10" x14ac:dyDescent="0.2">
      <c r="E12">
        <v>200</v>
      </c>
      <c r="F12">
        <v>12.420400000000001</v>
      </c>
      <c r="G12">
        <v>14.865209999999999</v>
      </c>
      <c r="H12">
        <f t="shared" si="0"/>
        <v>5.9770959360999933</v>
      </c>
      <c r="I12">
        <f t="shared" si="1"/>
        <v>2.4448099999999986</v>
      </c>
      <c r="J12">
        <f t="shared" si="2"/>
        <v>19.683826607838704</v>
      </c>
    </row>
    <row r="13" spans="1:10" x14ac:dyDescent="0.2">
      <c r="E13">
        <v>250</v>
      </c>
      <c r="F13">
        <v>10.953900000000001</v>
      </c>
      <c r="G13">
        <v>12.3362</v>
      </c>
      <c r="H13">
        <f t="shared" si="0"/>
        <v>1.9107532899999973</v>
      </c>
      <c r="I13">
        <f t="shared" si="1"/>
        <v>1.382299999999999</v>
      </c>
      <c r="J13">
        <f t="shared" si="2"/>
        <v>12.619249764923898</v>
      </c>
    </row>
    <row r="14" spans="1:10" x14ac:dyDescent="0.2">
      <c r="E14">
        <v>300</v>
      </c>
      <c r="F14">
        <v>9.6149000000000004</v>
      </c>
      <c r="G14">
        <v>10.906879999999999</v>
      </c>
      <c r="H14">
        <f t="shared" si="0"/>
        <v>1.6692123203999969</v>
      </c>
      <c r="I14">
        <f t="shared" si="1"/>
        <v>1.2919799999999988</v>
      </c>
      <c r="J14">
        <f t="shared" si="2"/>
        <v>13.4372692383696</v>
      </c>
    </row>
    <row r="15" spans="1:10" x14ac:dyDescent="0.2">
      <c r="E15">
        <v>400</v>
      </c>
      <c r="F15">
        <v>8.4251000000000005</v>
      </c>
      <c r="G15">
        <v>8.9075399999999991</v>
      </c>
      <c r="H15">
        <f t="shared" si="0"/>
        <v>0.23274835359999871</v>
      </c>
      <c r="I15">
        <f t="shared" si="1"/>
        <v>0.48243999999999865</v>
      </c>
      <c r="J15">
        <f t="shared" si="2"/>
        <v>5.7262228341503203</v>
      </c>
    </row>
    <row r="16" spans="1:10" x14ac:dyDescent="0.2">
      <c r="E16">
        <v>500</v>
      </c>
      <c r="F16">
        <v>7.6325000000000003</v>
      </c>
      <c r="G16">
        <v>7.617</v>
      </c>
      <c r="H16">
        <f t="shared" si="0"/>
        <v>2.4025000000000904E-4</v>
      </c>
      <c r="I16">
        <f t="shared" si="1"/>
        <v>1.5500000000000291E-2</v>
      </c>
      <c r="J16">
        <f t="shared" si="2"/>
        <v>0.20307893874877553</v>
      </c>
    </row>
    <row r="17" spans="5:10" x14ac:dyDescent="0.2">
      <c r="E17">
        <v>600</v>
      </c>
      <c r="F17">
        <v>6.8906999999999998</v>
      </c>
      <c r="G17">
        <v>6.6937699999999998</v>
      </c>
      <c r="H17">
        <f t="shared" si="0"/>
        <v>3.8781424900000021E-2</v>
      </c>
      <c r="I17">
        <f t="shared" si="1"/>
        <v>0.19693000000000005</v>
      </c>
      <c r="J17">
        <f t="shared" si="2"/>
        <v>2.8579099365811897</v>
      </c>
    </row>
    <row r="18" spans="5:10" x14ac:dyDescent="0.2">
      <c r="E18">
        <v>700</v>
      </c>
      <c r="F18">
        <v>6.4583000000000004</v>
      </c>
      <c r="G18">
        <v>6.0098000000000003</v>
      </c>
      <c r="H18">
        <f t="shared" si="0"/>
        <v>0.20115225000000012</v>
      </c>
      <c r="I18">
        <f t="shared" si="1"/>
        <v>0.44850000000000012</v>
      </c>
      <c r="J18">
        <f t="shared" si="2"/>
        <v>6.9445519718811468</v>
      </c>
    </row>
    <row r="19" spans="5:10" x14ac:dyDescent="0.2">
      <c r="E19">
        <v>800</v>
      </c>
      <c r="F19">
        <v>6.0751999999999997</v>
      </c>
      <c r="G19">
        <v>5.6144299999999996</v>
      </c>
      <c r="H19">
        <f t="shared" si="0"/>
        <v>0.2123089929000001</v>
      </c>
      <c r="I19">
        <f t="shared" si="1"/>
        <v>0.46077000000000012</v>
      </c>
      <c r="J19">
        <f t="shared" si="2"/>
        <v>7.5844416644719539</v>
      </c>
    </row>
    <row r="20" spans="5:10" x14ac:dyDescent="0.2">
      <c r="E20">
        <v>900</v>
      </c>
      <c r="F20">
        <v>5.15</v>
      </c>
      <c r="G20">
        <v>5.38042</v>
      </c>
      <c r="H20">
        <f t="shared" si="0"/>
        <v>5.309337639999983E-2</v>
      </c>
      <c r="I20">
        <f t="shared" si="1"/>
        <v>0.23041999999999963</v>
      </c>
      <c r="J20">
        <f t="shared" si="2"/>
        <v>4.4741747572815456</v>
      </c>
    </row>
    <row r="22" spans="5:10" x14ac:dyDescent="0.2">
      <c r="F22" s="1" t="s">
        <v>7</v>
      </c>
      <c r="G22" s="1">
        <f>AVERAGE(H3:H20)</f>
        <v>4.2402407759166669</v>
      </c>
    </row>
    <row r="23" spans="5:10" x14ac:dyDescent="0.2">
      <c r="F23" s="1" t="s">
        <v>8</v>
      </c>
      <c r="G23" s="1">
        <f>SQRT(G22)</f>
        <v>2.0591844929283698</v>
      </c>
    </row>
    <row r="24" spans="5:10" x14ac:dyDescent="0.2">
      <c r="F24" s="1" t="s">
        <v>10</v>
      </c>
      <c r="G24" s="1">
        <f>AVERAGE(I3:I20)</f>
        <v>1.5167294444444444</v>
      </c>
    </row>
    <row r="25" spans="5:10" x14ac:dyDescent="0.2">
      <c r="F25" s="1" t="s">
        <v>12</v>
      </c>
      <c r="G25" s="1">
        <f>AVERAGE(J3:J20)</f>
        <v>9.741554790907653</v>
      </c>
    </row>
  </sheetData>
  <mergeCells count="8">
    <mergeCell ref="I1:I2"/>
    <mergeCell ref="J1:J2"/>
    <mergeCell ref="A1:B1"/>
    <mergeCell ref="C1:D1"/>
    <mergeCell ref="E1:E2"/>
    <mergeCell ref="F1:F2"/>
    <mergeCell ref="G1:G2"/>
    <mergeCell ref="H1:H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45CEF-0A1A-48AE-9D4D-24AA2761C483}">
  <dimension ref="A1:J25"/>
  <sheetViews>
    <sheetView topLeftCell="C1" workbookViewId="0">
      <selection activeCell="G26" sqref="G26"/>
    </sheetView>
  </sheetViews>
  <sheetFormatPr baseColWidth="10" defaultColWidth="8.83203125" defaultRowHeight="15" x14ac:dyDescent="0.2"/>
  <cols>
    <col min="2" max="5" width="14.1640625" customWidth="1"/>
    <col min="6" max="6" width="15.5" customWidth="1"/>
    <col min="7" max="7" width="16.1640625" customWidth="1"/>
  </cols>
  <sheetData>
    <row r="1" spans="1:10" x14ac:dyDescent="0.2">
      <c r="A1" s="2" t="s">
        <v>3</v>
      </c>
      <c r="B1" s="2"/>
      <c r="C1" s="2" t="s">
        <v>4</v>
      </c>
      <c r="D1" s="2"/>
      <c r="E1" s="3" t="s">
        <v>13</v>
      </c>
      <c r="F1" s="2" t="s">
        <v>2</v>
      </c>
      <c r="G1" s="2" t="s">
        <v>5</v>
      </c>
      <c r="H1" s="3" t="s">
        <v>6</v>
      </c>
      <c r="I1" s="2" t="s">
        <v>9</v>
      </c>
      <c r="J1" s="2" t="s">
        <v>11</v>
      </c>
    </row>
    <row r="2" spans="1:10" x14ac:dyDescent="0.2">
      <c r="A2" t="s">
        <v>1</v>
      </c>
      <c r="B2" t="s">
        <v>0</v>
      </c>
      <c r="C2" t="s">
        <v>1</v>
      </c>
      <c r="D2" t="s">
        <v>0</v>
      </c>
      <c r="E2" s="3"/>
      <c r="F2" s="2"/>
      <c r="G2" s="2"/>
      <c r="H2" s="3"/>
      <c r="I2" s="2"/>
      <c r="J2" s="2"/>
    </row>
    <row r="3" spans="1:10" x14ac:dyDescent="0.2">
      <c r="A3">
        <v>-8.1753999999999998</v>
      </c>
      <c r="B3">
        <v>123.7355</v>
      </c>
      <c r="C3">
        <v>-8.2117000000000004</v>
      </c>
      <c r="D3">
        <v>123.59998</v>
      </c>
      <c r="E3">
        <v>0</v>
      </c>
      <c r="F3">
        <v>29.1968</v>
      </c>
      <c r="G3">
        <v>29.56241</v>
      </c>
      <c r="H3">
        <f>(F3-G3)^2</f>
        <v>0.13367067210000017</v>
      </c>
      <c r="I3">
        <f>ABS(F3-G3)</f>
        <v>0.36561000000000021</v>
      </c>
      <c r="J3">
        <f>ABS(F3-G3)/F3*100</f>
        <v>1.2522262713722059</v>
      </c>
    </row>
    <row r="4" spans="1:10" x14ac:dyDescent="0.2">
      <c r="E4">
        <v>10</v>
      </c>
      <c r="F4">
        <v>28.587499999999999</v>
      </c>
      <c r="G4">
        <v>29.507169999999999</v>
      </c>
      <c r="H4">
        <f t="shared" ref="H4:H18" si="0">(F4-G4)^2</f>
        <v>0.84579290890000003</v>
      </c>
      <c r="I4">
        <f t="shared" ref="I4:I18" si="1">ABS(F4-G4)</f>
        <v>0.91966999999999999</v>
      </c>
      <c r="J4">
        <f t="shared" ref="J4:J18" si="2">ABS(F4-G4)/F4*100</f>
        <v>3.2170354175776126</v>
      </c>
    </row>
    <row r="5" spans="1:10" x14ac:dyDescent="0.2">
      <c r="E5">
        <v>20</v>
      </c>
      <c r="F5">
        <v>28.414899999999999</v>
      </c>
      <c r="G5">
        <v>29.392869999999998</v>
      </c>
      <c r="H5">
        <f t="shared" si="0"/>
        <v>0.95642532089999832</v>
      </c>
      <c r="I5">
        <f t="shared" si="1"/>
        <v>0.97796999999999912</v>
      </c>
      <c r="J5">
        <f t="shared" si="2"/>
        <v>3.4417506308310046</v>
      </c>
    </row>
    <row r="6" spans="1:10" x14ac:dyDescent="0.2">
      <c r="E6">
        <v>30</v>
      </c>
      <c r="F6">
        <v>28.113399999999999</v>
      </c>
      <c r="G6">
        <v>29.03002</v>
      </c>
      <c r="H6">
        <f t="shared" si="0"/>
        <v>0.84019222440000318</v>
      </c>
      <c r="I6">
        <f t="shared" si="1"/>
        <v>0.91662000000000177</v>
      </c>
      <c r="J6">
        <f t="shared" si="2"/>
        <v>3.2604380829070898</v>
      </c>
    </row>
    <row r="7" spans="1:10" x14ac:dyDescent="0.2">
      <c r="E7">
        <v>50</v>
      </c>
      <c r="F7">
        <v>26.536300000000001</v>
      </c>
      <c r="G7">
        <v>27.621310000000001</v>
      </c>
      <c r="H7">
        <f t="shared" si="0"/>
        <v>1.1772467001000011</v>
      </c>
      <c r="I7">
        <f t="shared" si="1"/>
        <v>1.0850100000000005</v>
      </c>
      <c r="J7">
        <f t="shared" si="2"/>
        <v>4.0887765061444155</v>
      </c>
    </row>
    <row r="8" spans="1:10" x14ac:dyDescent="0.2">
      <c r="E8">
        <v>75</v>
      </c>
      <c r="F8">
        <v>24.626300000000001</v>
      </c>
      <c r="G8">
        <v>25.917090000000002</v>
      </c>
      <c r="H8">
        <f t="shared" si="0"/>
        <v>1.666138824100003</v>
      </c>
      <c r="I8">
        <f t="shared" si="1"/>
        <v>1.2907900000000012</v>
      </c>
      <c r="J8">
        <f t="shared" si="2"/>
        <v>5.2415100928681984</v>
      </c>
    </row>
    <row r="9" spans="1:10" x14ac:dyDescent="0.2">
      <c r="E9">
        <v>100</v>
      </c>
      <c r="F9">
        <v>22.314699999999998</v>
      </c>
      <c r="G9">
        <v>24.131820000000001</v>
      </c>
      <c r="H9">
        <f t="shared" si="0"/>
        <v>3.3019250944000098</v>
      </c>
      <c r="I9">
        <f t="shared" si="1"/>
        <v>1.8171200000000027</v>
      </c>
      <c r="J9">
        <f t="shared" si="2"/>
        <v>8.1431522718208313</v>
      </c>
    </row>
    <row r="10" spans="1:10" x14ac:dyDescent="0.2">
      <c r="E10">
        <v>125</v>
      </c>
      <c r="F10">
        <v>19.732099999999999</v>
      </c>
      <c r="G10">
        <v>22.01397</v>
      </c>
      <c r="H10">
        <f t="shared" si="0"/>
        <v>5.206930696900006</v>
      </c>
      <c r="I10">
        <f t="shared" si="1"/>
        <v>2.2818700000000014</v>
      </c>
      <c r="J10">
        <f t="shared" si="2"/>
        <v>11.564253171228616</v>
      </c>
    </row>
    <row r="11" spans="1:10" x14ac:dyDescent="0.2">
      <c r="E11">
        <v>150</v>
      </c>
      <c r="F11">
        <v>15.3902</v>
      </c>
      <c r="G11">
        <v>19.340579999999999</v>
      </c>
      <c r="H11">
        <f t="shared" si="0"/>
        <v>15.605502144399994</v>
      </c>
      <c r="I11">
        <f t="shared" si="1"/>
        <v>3.9503799999999991</v>
      </c>
      <c r="J11">
        <f t="shared" si="2"/>
        <v>25.668152460656774</v>
      </c>
    </row>
    <row r="12" spans="1:10" x14ac:dyDescent="0.2">
      <c r="E12">
        <v>200</v>
      </c>
      <c r="F12">
        <v>11.367000000000001</v>
      </c>
      <c r="G12">
        <v>14.74192</v>
      </c>
      <c r="H12">
        <f t="shared" si="0"/>
        <v>11.390085006399996</v>
      </c>
      <c r="I12">
        <f t="shared" si="1"/>
        <v>3.3749199999999995</v>
      </c>
      <c r="J12">
        <f t="shared" si="2"/>
        <v>29.690507609747506</v>
      </c>
    </row>
    <row r="13" spans="1:10" x14ac:dyDescent="0.2">
      <c r="E13">
        <v>250</v>
      </c>
      <c r="F13">
        <v>10.1159</v>
      </c>
      <c r="G13">
        <v>12.40695</v>
      </c>
      <c r="H13">
        <f t="shared" si="0"/>
        <v>5.2489101025000009</v>
      </c>
      <c r="I13">
        <f t="shared" si="1"/>
        <v>2.2910500000000003</v>
      </c>
      <c r="J13">
        <f t="shared" si="2"/>
        <v>22.648009569094203</v>
      </c>
    </row>
    <row r="14" spans="1:10" x14ac:dyDescent="0.2">
      <c r="E14">
        <v>300</v>
      </c>
      <c r="F14">
        <v>9.5192999999999994</v>
      </c>
      <c r="G14">
        <v>10.96541</v>
      </c>
      <c r="H14">
        <f t="shared" si="0"/>
        <v>2.0912341321000025</v>
      </c>
      <c r="I14">
        <f t="shared" si="1"/>
        <v>1.4461100000000009</v>
      </c>
      <c r="J14">
        <f t="shared" si="2"/>
        <v>15.191348103326934</v>
      </c>
    </row>
    <row r="15" spans="1:10" x14ac:dyDescent="0.2">
      <c r="E15">
        <v>400</v>
      </c>
      <c r="F15">
        <v>8.5437999999999992</v>
      </c>
      <c r="G15">
        <v>8.9197299999999995</v>
      </c>
      <c r="H15">
        <f t="shared" si="0"/>
        <v>0.14132336490000025</v>
      </c>
      <c r="I15">
        <f t="shared" si="1"/>
        <v>0.37593000000000032</v>
      </c>
      <c r="J15">
        <f t="shared" si="2"/>
        <v>4.400032772302727</v>
      </c>
    </row>
    <row r="16" spans="1:10" x14ac:dyDescent="0.2">
      <c r="E16">
        <v>500</v>
      </c>
      <c r="F16">
        <v>7.5243000000000002</v>
      </c>
      <c r="G16">
        <v>7.6786599999999998</v>
      </c>
      <c r="H16">
        <f t="shared" si="0"/>
        <v>2.3827009599999879E-2</v>
      </c>
      <c r="I16">
        <f t="shared" si="1"/>
        <v>0.15435999999999961</v>
      </c>
      <c r="J16">
        <f t="shared" si="2"/>
        <v>2.0514865170181888</v>
      </c>
    </row>
    <row r="17" spans="5:10" x14ac:dyDescent="0.2">
      <c r="E17">
        <v>600</v>
      </c>
      <c r="F17">
        <v>6.7853000000000003</v>
      </c>
      <c r="G17">
        <v>6.8629699999999998</v>
      </c>
      <c r="H17">
        <f t="shared" si="0"/>
        <v>6.0326288999999166E-3</v>
      </c>
      <c r="I17">
        <f t="shared" si="1"/>
        <v>7.7669999999999462E-2</v>
      </c>
      <c r="J17">
        <f t="shared" si="2"/>
        <v>1.1446804120672551</v>
      </c>
    </row>
    <row r="18" spans="5:10" x14ac:dyDescent="0.2">
      <c r="E18">
        <v>700</v>
      </c>
      <c r="F18">
        <v>6.3677000000000001</v>
      </c>
      <c r="G18">
        <v>6.4272900000000002</v>
      </c>
      <c r="H18">
        <f t="shared" si="0"/>
        <v>3.5509681000000038E-3</v>
      </c>
      <c r="I18">
        <f t="shared" si="1"/>
        <v>5.9590000000000032E-2</v>
      </c>
      <c r="J18">
        <f t="shared" si="2"/>
        <v>0.9358166999073454</v>
      </c>
    </row>
    <row r="19" spans="5:10" x14ac:dyDescent="0.2">
      <c r="E19">
        <v>800</v>
      </c>
      <c r="F19">
        <v>5.8944999999999999</v>
      </c>
    </row>
    <row r="20" spans="5:10" x14ac:dyDescent="0.2">
      <c r="E20">
        <v>900</v>
      </c>
      <c r="F20">
        <v>5.4097999999999997</v>
      </c>
    </row>
    <row r="22" spans="5:10" x14ac:dyDescent="0.2">
      <c r="F22" s="1" t="s">
        <v>7</v>
      </c>
      <c r="G22" s="1">
        <f>AVERAGE(H3:H18)</f>
        <v>3.0399242374187514</v>
      </c>
    </row>
    <row r="23" spans="5:10" x14ac:dyDescent="0.2">
      <c r="F23" s="1" t="s">
        <v>8</v>
      </c>
      <c r="G23" s="1">
        <f>SQRT(G22)</f>
        <v>1.7435378508706805</v>
      </c>
    </row>
    <row r="24" spans="5:10" x14ac:dyDescent="0.2">
      <c r="F24" s="1" t="s">
        <v>10</v>
      </c>
      <c r="G24" s="1">
        <f>AVERAGE(I3:I18)</f>
        <v>1.3365418750000004</v>
      </c>
    </row>
    <row r="25" spans="5:10" x14ac:dyDescent="0.2">
      <c r="F25" s="1" t="s">
        <v>12</v>
      </c>
      <c r="G25" s="1">
        <f>AVERAGE(J3:J18)</f>
        <v>8.8711985368044317</v>
      </c>
    </row>
  </sheetData>
  <mergeCells count="8">
    <mergeCell ref="I1:I2"/>
    <mergeCell ref="J1:J2"/>
    <mergeCell ref="A1:B1"/>
    <mergeCell ref="C1:D1"/>
    <mergeCell ref="E1:E2"/>
    <mergeCell ref="F1:F2"/>
    <mergeCell ref="G1:G2"/>
    <mergeCell ref="H1:H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ED628-D57B-4A76-B24F-5FF7A4D31BD3}">
  <dimension ref="A1:J25"/>
  <sheetViews>
    <sheetView topLeftCell="C1" zoomScale="110" zoomScaleNormal="110" workbookViewId="0">
      <selection activeCell="E25" sqref="E25"/>
    </sheetView>
  </sheetViews>
  <sheetFormatPr baseColWidth="10" defaultColWidth="8.83203125" defaultRowHeight="15" x14ac:dyDescent="0.2"/>
  <cols>
    <col min="2" max="5" width="14.1640625" customWidth="1"/>
    <col min="6" max="6" width="15.5" customWidth="1"/>
    <col min="7" max="7" width="16.1640625" customWidth="1"/>
  </cols>
  <sheetData>
    <row r="1" spans="1:10" x14ac:dyDescent="0.2">
      <c r="A1" s="2" t="s">
        <v>3</v>
      </c>
      <c r="B1" s="2"/>
      <c r="C1" s="2" t="s">
        <v>4</v>
      </c>
      <c r="D1" s="2"/>
      <c r="E1" s="3" t="s">
        <v>13</v>
      </c>
      <c r="F1" s="2" t="s">
        <v>2</v>
      </c>
      <c r="G1" s="2" t="s">
        <v>5</v>
      </c>
      <c r="H1" s="3" t="s">
        <v>6</v>
      </c>
      <c r="I1" s="2" t="s">
        <v>9</v>
      </c>
      <c r="J1" s="2" t="s">
        <v>11</v>
      </c>
    </row>
    <row r="2" spans="1:10" x14ac:dyDescent="0.2">
      <c r="A2" t="s">
        <v>1</v>
      </c>
      <c r="B2" t="s">
        <v>0</v>
      </c>
      <c r="C2" t="s">
        <v>1</v>
      </c>
      <c r="D2" t="s">
        <v>0</v>
      </c>
      <c r="E2" s="3"/>
      <c r="F2" s="2"/>
      <c r="G2" s="2"/>
      <c r="H2" s="3"/>
      <c r="I2" s="2"/>
      <c r="J2" s="2"/>
    </row>
    <row r="3" spans="1:10" x14ac:dyDescent="0.2">
      <c r="A3">
        <v>-8.1753999999999998</v>
      </c>
      <c r="B3">
        <v>123.7355</v>
      </c>
      <c r="C3">
        <v>-8.1326000000000001</v>
      </c>
      <c r="D3">
        <v>123.59998</v>
      </c>
      <c r="E3">
        <v>0</v>
      </c>
      <c r="F3">
        <v>29.008500000000002</v>
      </c>
      <c r="G3">
        <v>29.577680000000001</v>
      </c>
      <c r="H3">
        <f>(F3-G3)^2</f>
        <v>0.32396587239999924</v>
      </c>
      <c r="I3">
        <f>ABS(F3-G3)</f>
        <v>0.56917999999999935</v>
      </c>
      <c r="J3">
        <f>ABS(F3-G3)/F3*100</f>
        <v>1.962114552631123</v>
      </c>
    </row>
    <row r="4" spans="1:10" x14ac:dyDescent="0.2">
      <c r="E4">
        <v>10</v>
      </c>
      <c r="F4">
        <v>28.626200000000001</v>
      </c>
      <c r="G4">
        <v>29.45392</v>
      </c>
      <c r="H4">
        <f t="shared" ref="H4:H17" si="0">(F4-G4)^2</f>
        <v>0.68512039839999894</v>
      </c>
      <c r="I4">
        <f t="shared" ref="I4:I17" si="1">ABS(F4-G4)</f>
        <v>0.82771999999999935</v>
      </c>
      <c r="J4">
        <f t="shared" ref="J4:J17" si="2">ABS(F4-G4)/F4*100</f>
        <v>2.8914770385171602</v>
      </c>
    </row>
    <row r="5" spans="1:10" x14ac:dyDescent="0.2">
      <c r="E5">
        <v>20</v>
      </c>
      <c r="F5">
        <v>28.5608</v>
      </c>
      <c r="G5">
        <v>29.336069999999999</v>
      </c>
      <c r="H5">
        <f t="shared" si="0"/>
        <v>0.60104357289999844</v>
      </c>
      <c r="I5">
        <f t="shared" si="1"/>
        <v>0.77526999999999902</v>
      </c>
      <c r="J5">
        <f t="shared" si="2"/>
        <v>2.7144547771771066</v>
      </c>
    </row>
    <row r="6" spans="1:10" x14ac:dyDescent="0.2">
      <c r="E6">
        <v>30</v>
      </c>
      <c r="F6">
        <v>28.439499999999999</v>
      </c>
      <c r="G6">
        <v>28.95618</v>
      </c>
      <c r="H6">
        <f t="shared" si="0"/>
        <v>0.26695822240000094</v>
      </c>
      <c r="I6">
        <f t="shared" si="1"/>
        <v>0.51668000000000092</v>
      </c>
      <c r="J6">
        <f t="shared" si="2"/>
        <v>1.8167689305367569</v>
      </c>
    </row>
    <row r="7" spans="1:10" x14ac:dyDescent="0.2">
      <c r="E7">
        <v>50</v>
      </c>
      <c r="F7">
        <v>27.308199999999999</v>
      </c>
      <c r="G7">
        <v>27.560960000000001</v>
      </c>
      <c r="H7">
        <f t="shared" si="0"/>
        <v>6.3887617600001056E-2</v>
      </c>
      <c r="I7">
        <f t="shared" si="1"/>
        <v>0.25276000000000209</v>
      </c>
      <c r="J7">
        <f t="shared" si="2"/>
        <v>0.9255827919819033</v>
      </c>
    </row>
    <row r="8" spans="1:10" x14ac:dyDescent="0.2">
      <c r="E8">
        <v>75</v>
      </c>
      <c r="F8">
        <v>26.335100000000001</v>
      </c>
      <c r="G8">
        <v>25.84299</v>
      </c>
      <c r="H8">
        <f t="shared" si="0"/>
        <v>0.24217225210000026</v>
      </c>
      <c r="I8">
        <f t="shared" si="1"/>
        <v>0.49211000000000027</v>
      </c>
      <c r="J8">
        <f t="shared" si="2"/>
        <v>1.8686467869877095</v>
      </c>
    </row>
    <row r="9" spans="1:10" x14ac:dyDescent="0.2">
      <c r="E9">
        <v>100</v>
      </c>
      <c r="F9">
        <v>22.580200000000001</v>
      </c>
      <c r="G9">
        <v>23.889250000000001</v>
      </c>
      <c r="H9">
        <f t="shared" si="0"/>
        <v>1.7136119024999978</v>
      </c>
      <c r="I9">
        <f t="shared" si="1"/>
        <v>1.3090499999999992</v>
      </c>
      <c r="J9">
        <f t="shared" si="2"/>
        <v>5.7973357189041685</v>
      </c>
    </row>
    <row r="10" spans="1:10" x14ac:dyDescent="0.2">
      <c r="E10">
        <v>125</v>
      </c>
      <c r="F10">
        <v>18.156199999999998</v>
      </c>
      <c r="G10">
        <v>21.733180000000001</v>
      </c>
      <c r="H10">
        <f t="shared" si="0"/>
        <v>12.794785920400018</v>
      </c>
      <c r="I10">
        <f t="shared" si="1"/>
        <v>3.5769800000000025</v>
      </c>
      <c r="J10">
        <f t="shared" si="2"/>
        <v>19.701148918826643</v>
      </c>
    </row>
    <row r="11" spans="1:10" x14ac:dyDescent="0.2">
      <c r="E11">
        <v>150</v>
      </c>
      <c r="F11">
        <v>14.857200000000001</v>
      </c>
      <c r="G11">
        <v>19.374849999999999</v>
      </c>
      <c r="H11">
        <f t="shared" si="0"/>
        <v>20.409161522499982</v>
      </c>
      <c r="I11">
        <f t="shared" si="1"/>
        <v>4.5176499999999979</v>
      </c>
      <c r="J11">
        <f t="shared" si="2"/>
        <v>30.407142664835892</v>
      </c>
    </row>
    <row r="12" spans="1:10" x14ac:dyDescent="0.2">
      <c r="E12">
        <v>200</v>
      </c>
      <c r="F12">
        <v>11.837899999999999</v>
      </c>
      <c r="G12">
        <v>14.77154</v>
      </c>
      <c r="H12">
        <f t="shared" si="0"/>
        <v>8.6062436496000032</v>
      </c>
      <c r="I12">
        <f t="shared" si="1"/>
        <v>2.9336400000000005</v>
      </c>
      <c r="J12">
        <f t="shared" si="2"/>
        <v>24.781760278427768</v>
      </c>
    </row>
    <row r="13" spans="1:10" x14ac:dyDescent="0.2">
      <c r="E13">
        <v>250</v>
      </c>
      <c r="F13">
        <v>10.3584</v>
      </c>
      <c r="G13">
        <v>12.31129</v>
      </c>
      <c r="H13">
        <f t="shared" si="0"/>
        <v>3.8137793521000001</v>
      </c>
      <c r="I13">
        <f t="shared" si="1"/>
        <v>1.95289</v>
      </c>
      <c r="J13">
        <f t="shared" si="2"/>
        <v>18.853201266604884</v>
      </c>
    </row>
    <row r="14" spans="1:10" x14ac:dyDescent="0.2">
      <c r="E14">
        <v>300</v>
      </c>
      <c r="F14">
        <v>9.3211999999999993</v>
      </c>
      <c r="G14">
        <v>10.79866</v>
      </c>
      <c r="H14">
        <f t="shared" si="0"/>
        <v>2.1828880516000018</v>
      </c>
      <c r="I14">
        <f t="shared" si="1"/>
        <v>1.4774600000000007</v>
      </c>
      <c r="J14">
        <f t="shared" si="2"/>
        <v>15.850534265974348</v>
      </c>
    </row>
    <row r="15" spans="1:10" x14ac:dyDescent="0.2">
      <c r="E15">
        <v>400</v>
      </c>
      <c r="F15">
        <v>8.0709999999999997</v>
      </c>
      <c r="G15">
        <v>8.9631500000000006</v>
      </c>
      <c r="H15">
        <f t="shared" si="0"/>
        <v>0.7959316225000016</v>
      </c>
      <c r="I15">
        <f t="shared" si="1"/>
        <v>0.89215000000000089</v>
      </c>
      <c r="J15">
        <f t="shared" si="2"/>
        <v>11.053772766695587</v>
      </c>
    </row>
    <row r="16" spans="1:10" x14ac:dyDescent="0.2">
      <c r="E16">
        <v>500</v>
      </c>
      <c r="F16">
        <v>7.41</v>
      </c>
      <c r="G16">
        <v>7.63124</v>
      </c>
      <c r="H16">
        <f t="shared" si="0"/>
        <v>4.8947137599999947E-2</v>
      </c>
      <c r="I16">
        <f t="shared" si="1"/>
        <v>0.22123999999999988</v>
      </c>
      <c r="J16">
        <f t="shared" si="2"/>
        <v>2.9856950067476364</v>
      </c>
    </row>
    <row r="17" spans="5:10" x14ac:dyDescent="0.2">
      <c r="E17">
        <v>600</v>
      </c>
      <c r="F17">
        <v>6.6661000000000001</v>
      </c>
      <c r="G17">
        <v>6.7043799999999996</v>
      </c>
      <c r="H17">
        <f t="shared" si="0"/>
        <v>1.4653583999999561E-3</v>
      </c>
      <c r="I17">
        <f t="shared" si="1"/>
        <v>3.8279999999999426E-2</v>
      </c>
      <c r="J17">
        <f t="shared" si="2"/>
        <v>0.574248811148939</v>
      </c>
    </row>
    <row r="18" spans="5:10" x14ac:dyDescent="0.2">
      <c r="E18">
        <v>700</v>
      </c>
      <c r="G18">
        <v>6.2237299999999998</v>
      </c>
    </row>
    <row r="19" spans="5:10" x14ac:dyDescent="0.2">
      <c r="E19">
        <v>800</v>
      </c>
      <c r="G19">
        <v>5.6920999999999999</v>
      </c>
    </row>
    <row r="20" spans="5:10" x14ac:dyDescent="0.2">
      <c r="E20">
        <v>900</v>
      </c>
      <c r="G20">
        <v>5.1519300000000001</v>
      </c>
    </row>
    <row r="22" spans="5:10" x14ac:dyDescent="0.2">
      <c r="F22" s="1" t="s">
        <v>7</v>
      </c>
      <c r="G22" s="1">
        <f>AVERAGE(H3:H17)</f>
        <v>3.5033308302000004</v>
      </c>
    </row>
    <row r="23" spans="5:10" x14ac:dyDescent="0.2">
      <c r="F23" s="1" t="s">
        <v>8</v>
      </c>
      <c r="G23" s="1">
        <f>SQRT(G22)</f>
        <v>1.8717186835098911</v>
      </c>
    </row>
    <row r="24" spans="5:10" x14ac:dyDescent="0.2">
      <c r="F24" s="1" t="s">
        <v>10</v>
      </c>
      <c r="G24" s="1">
        <f>AVERAGE(I3:I17)</f>
        <v>1.356870666666667</v>
      </c>
    </row>
    <row r="25" spans="5:10" x14ac:dyDescent="0.2">
      <c r="F25" s="1" t="s">
        <v>12</v>
      </c>
      <c r="G25" s="1">
        <f>AVERAGE(J3:J17)</f>
        <v>9.4789256383998417</v>
      </c>
    </row>
  </sheetData>
  <mergeCells count="8">
    <mergeCell ref="I1:I2"/>
    <mergeCell ref="J1:J2"/>
    <mergeCell ref="A1:B1"/>
    <mergeCell ref="C1:D1"/>
    <mergeCell ref="E1:E2"/>
    <mergeCell ref="F1:F2"/>
    <mergeCell ref="G1:G2"/>
    <mergeCell ref="H1:H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HYCOM 2</vt:lpstr>
      <vt:lpstr>HYCOM 4</vt:lpstr>
      <vt:lpstr>HYCOM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Malya</dc:creator>
  <cp:lastModifiedBy>Microsoft Office User</cp:lastModifiedBy>
  <dcterms:created xsi:type="dcterms:W3CDTF">2022-09-05T10:42:12Z</dcterms:created>
  <dcterms:modified xsi:type="dcterms:W3CDTF">2022-11-02T18:19:28Z</dcterms:modified>
</cp:coreProperties>
</file>